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2" i="1" l="1"/>
  <c r="C41" i="1"/>
  <c r="G38" i="1"/>
  <c r="I38" i="1" s="1"/>
  <c r="G37" i="1"/>
  <c r="I37" i="1" s="1"/>
  <c r="G36" i="1"/>
  <c r="I36" i="1" s="1"/>
  <c r="G35" i="1"/>
  <c r="I35" i="1" s="1"/>
  <c r="H41" i="1" l="1"/>
  <c r="K41" i="1" s="1"/>
  <c r="H42" i="1"/>
  <c r="K42" i="1" s="1"/>
  <c r="M42" i="1"/>
  <c r="M41" i="1" l="1"/>
</calcChain>
</file>

<file path=xl/sharedStrings.xml><?xml version="1.0" encoding="utf-8"?>
<sst xmlns="http://schemas.openxmlformats.org/spreadsheetml/2006/main" count="30" uniqueCount="22">
  <si>
    <t>True MEAN Values</t>
  </si>
  <si>
    <t>Lower Limits of 95% Confidence</t>
  </si>
  <si>
    <t>&gt;4.69 Upper</t>
  </si>
  <si>
    <t>&gt;4.69 Lower</t>
  </si>
  <si>
    <t>x</t>
  </si>
  <si>
    <t>y</t>
  </si>
  <si>
    <t>Slope</t>
  </si>
  <si>
    <t xml:space="preserve">≤4.69 Upper </t>
  </si>
  <si>
    <t>≤4.69 Lower</t>
  </si>
  <si>
    <t>y-inter</t>
  </si>
  <si>
    <t>enter result here►</t>
  </si>
  <si>
    <t>Your value of:</t>
  </si>
  <si>
    <t>mmol/L</t>
  </si>
  <si>
    <t xml:space="preserve">or </t>
  </si>
  <si>
    <t xml:space="preserve">to </t>
  </si>
  <si>
    <t>If your measured result is ≤4.69</t>
  </si>
  <si>
    <t>If your measured result is &gt;4.69</t>
  </si>
  <si>
    <t xml:space="preserve">has a 95% Confidence Level of + or - </t>
  </si>
  <si>
    <t>This example is for a serum patassium level measured in mmol/L</t>
  </si>
  <si>
    <t>How the Measurement Uncertainty could be provided, when requested</t>
  </si>
  <si>
    <t>Calculated Measurement Uncertainty</t>
  </si>
  <si>
    <t>Upper Limits of 95% Confidence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</si>
</sst>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4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True MEAN</c:v>
          </c:tx>
          <c:trendline>
            <c:trendlineType val="linear"/>
            <c:dispRSqr val="0"/>
            <c:dispEq val="0"/>
          </c:trendline>
          <c:xVal>
            <c:numRef>
              <c:f>Sheet1!$A$6:$A$8</c:f>
              <c:numCache>
                <c:formatCode>General</c:formatCode>
                <c:ptCount val="3"/>
                <c:pt idx="0">
                  <c:v>4.1900000000000004</c:v>
                </c:pt>
                <c:pt idx="1">
                  <c:v>4.6900000000000004</c:v>
                </c:pt>
                <c:pt idx="2">
                  <c:v>7.15</c:v>
                </c:pt>
              </c:numCache>
            </c:numRef>
          </c:xVal>
          <c:yVal>
            <c:numRef>
              <c:f>Sheet1!$B$6:$B$8</c:f>
              <c:numCache>
                <c:formatCode>General</c:formatCode>
                <c:ptCount val="3"/>
                <c:pt idx="0">
                  <c:v>4.1900000000000004</c:v>
                </c:pt>
                <c:pt idx="1">
                  <c:v>4.6900000000000004</c:v>
                </c:pt>
                <c:pt idx="2">
                  <c:v>7.15</c:v>
                </c:pt>
              </c:numCache>
            </c:numRef>
          </c:yVal>
          <c:smooth val="0"/>
        </c:ser>
        <c:ser>
          <c:idx val="1"/>
          <c:order val="1"/>
          <c:tx>
            <c:v>Lower Limit</c:v>
          </c:tx>
          <c:xVal>
            <c:numRef>
              <c:f>Sheet1!$A$10:$A$12</c:f>
              <c:numCache>
                <c:formatCode>General</c:formatCode>
                <c:ptCount val="3"/>
                <c:pt idx="0">
                  <c:v>4.1900000000000004</c:v>
                </c:pt>
                <c:pt idx="1">
                  <c:v>4.6900000000000004</c:v>
                </c:pt>
                <c:pt idx="2">
                  <c:v>7.15</c:v>
                </c:pt>
              </c:numCache>
            </c:numRef>
          </c:xVal>
          <c:yVal>
            <c:numRef>
              <c:f>Sheet1!$B$10:$B$12</c:f>
              <c:numCache>
                <c:formatCode>General</c:formatCode>
                <c:ptCount val="3"/>
                <c:pt idx="0">
                  <c:v>3.67</c:v>
                </c:pt>
                <c:pt idx="1">
                  <c:v>4.08</c:v>
                </c:pt>
                <c:pt idx="2">
                  <c:v>6.31</c:v>
                </c:pt>
              </c:numCache>
            </c:numRef>
          </c:yVal>
          <c:smooth val="0"/>
        </c:ser>
        <c:ser>
          <c:idx val="2"/>
          <c:order val="2"/>
          <c:tx>
            <c:v>Upper Limits</c:v>
          </c:tx>
          <c:xVal>
            <c:numRef>
              <c:f>Sheet1!$A$14:$A$16</c:f>
              <c:numCache>
                <c:formatCode>General</c:formatCode>
                <c:ptCount val="3"/>
                <c:pt idx="0">
                  <c:v>4.1900000000000004</c:v>
                </c:pt>
                <c:pt idx="1">
                  <c:v>4.6900000000000004</c:v>
                </c:pt>
                <c:pt idx="2">
                  <c:v>7.15</c:v>
                </c:pt>
              </c:numCache>
            </c:numRef>
          </c:xVal>
          <c:yVal>
            <c:numRef>
              <c:f>Sheet1!$B$14:$B$16</c:f>
              <c:numCache>
                <c:formatCode>General</c:formatCode>
                <c:ptCount val="3"/>
                <c:pt idx="0">
                  <c:v>4.71</c:v>
                </c:pt>
                <c:pt idx="1">
                  <c:v>5.3</c:v>
                </c:pt>
                <c:pt idx="2">
                  <c:v>7.99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028352"/>
        <c:axId val="119034624"/>
      </c:scatterChart>
      <c:valAx>
        <c:axId val="119028352"/>
        <c:scaling>
          <c:orientation val="minMax"/>
          <c:max val="8"/>
          <c:min val="3"/>
        </c:scaling>
        <c:delete val="0"/>
        <c:axPos val="b"/>
        <c:majorGridlines/>
        <c:min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Stated</a:t>
                </a:r>
                <a:r>
                  <a:rPr lang="en-US" baseline="0"/>
                  <a:t> Value of Potassium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9034624"/>
        <c:crosses val="autoZero"/>
        <c:crossBetween val="midCat"/>
      </c:valAx>
      <c:valAx>
        <c:axId val="119034624"/>
        <c:scaling>
          <c:orientation val="minMax"/>
          <c:max val="8"/>
          <c:min val="3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Measured</a:t>
                </a:r>
                <a:r>
                  <a:rPr lang="en-US" baseline="0"/>
                  <a:t> Value of Potassium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9028352"/>
        <c:crosses val="autoZero"/>
        <c:crossBetween val="midCat"/>
        <c:majorUnit val="1"/>
      </c:valAx>
    </c:plotArea>
    <c:legend>
      <c:legendPos val="r"/>
      <c:legendEntry>
        <c:idx val="3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552448</xdr:colOff>
      <xdr:row>4</xdr:row>
      <xdr:rowOff>152400</xdr:rowOff>
    </xdr:from>
    <xdr:to>
      <xdr:col>17</xdr:col>
      <xdr:colOff>85725</xdr:colOff>
      <xdr:row>32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4" zoomScale="180" zoomScaleNormal="180" workbookViewId="0">
      <selection activeCell="A14" sqref="A14"/>
    </sheetView>
  </sheetViews>
  <sheetFormatPr defaultRowHeight="13.5" x14ac:dyDescent="0.25"/>
  <cols>
    <col min="8" max="8" width="5" customWidth="1"/>
    <col min="9" max="9" width="8.42578125" customWidth="1"/>
    <col min="10" max="10" width="2.85546875" customWidth="1"/>
    <col min="11" max="11" width="4.85546875" customWidth="1"/>
    <col min="12" max="12" width="3.85546875" style="3" customWidth="1"/>
    <col min="13" max="13" width="5.28515625" style="2" customWidth="1"/>
  </cols>
  <sheetData>
    <row r="1" spans="1:13" ht="18" x14ac:dyDescent="0.25">
      <c r="A1" s="8" t="s">
        <v>18</v>
      </c>
    </row>
    <row r="2" spans="1:13" ht="18" x14ac:dyDescent="0.25">
      <c r="A2" s="8" t="s">
        <v>19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9"/>
    </row>
    <row r="5" spans="1:13" x14ac:dyDescent="0.25">
      <c r="A5" t="s">
        <v>0</v>
      </c>
    </row>
    <row r="6" spans="1:13" x14ac:dyDescent="0.25">
      <c r="A6">
        <v>4.1900000000000004</v>
      </c>
      <c r="B6">
        <v>4.1900000000000004</v>
      </c>
    </row>
    <row r="7" spans="1:13" x14ac:dyDescent="0.25">
      <c r="A7">
        <v>4.6900000000000004</v>
      </c>
      <c r="B7">
        <v>4.6900000000000004</v>
      </c>
    </row>
    <row r="8" spans="1:13" x14ac:dyDescent="0.25">
      <c r="A8">
        <v>7.15</v>
      </c>
      <c r="B8">
        <v>7.15</v>
      </c>
    </row>
    <row r="9" spans="1:13" x14ac:dyDescent="0.25">
      <c r="A9" t="s">
        <v>1</v>
      </c>
    </row>
    <row r="10" spans="1:13" x14ac:dyDescent="0.25">
      <c r="A10">
        <v>4.1900000000000004</v>
      </c>
      <c r="B10">
        <v>3.67</v>
      </c>
    </row>
    <row r="11" spans="1:13" x14ac:dyDescent="0.25">
      <c r="A11">
        <v>4.6900000000000004</v>
      </c>
      <c r="B11">
        <v>4.08</v>
      </c>
    </row>
    <row r="12" spans="1:13" x14ac:dyDescent="0.25">
      <c r="A12">
        <v>7.15</v>
      </c>
      <c r="B12">
        <v>6.31</v>
      </c>
    </row>
    <row r="13" spans="1:13" x14ac:dyDescent="0.25">
      <c r="A13" t="s">
        <v>21</v>
      </c>
    </row>
    <row r="14" spans="1:13" x14ac:dyDescent="0.25">
      <c r="A14">
        <v>4.1900000000000004</v>
      </c>
      <c r="B14">
        <v>4.71</v>
      </c>
    </row>
    <row r="15" spans="1:13" x14ac:dyDescent="0.25">
      <c r="A15">
        <v>4.6900000000000004</v>
      </c>
      <c r="B15">
        <v>5.3</v>
      </c>
    </row>
    <row r="16" spans="1:13" x14ac:dyDescent="0.25">
      <c r="A16">
        <v>7.15</v>
      </c>
      <c r="B16">
        <v>7.99</v>
      </c>
    </row>
    <row r="17" spans="1:3" x14ac:dyDescent="0.25">
      <c r="A17" s="1" t="s">
        <v>4</v>
      </c>
      <c r="B17" s="1" t="s">
        <v>5</v>
      </c>
    </row>
    <row r="20" spans="1:3" x14ac:dyDescent="0.25">
      <c r="A20" t="s">
        <v>15</v>
      </c>
    </row>
    <row r="21" spans="1:3" x14ac:dyDescent="0.25">
      <c r="A21" t="s">
        <v>10</v>
      </c>
      <c r="C21" s="4">
        <v>4.6900000000000004</v>
      </c>
    </row>
    <row r="27" spans="1:3" x14ac:dyDescent="0.25">
      <c r="A27" t="s">
        <v>16</v>
      </c>
    </row>
    <row r="28" spans="1:3" x14ac:dyDescent="0.25">
      <c r="A28" t="s">
        <v>10</v>
      </c>
      <c r="C28" s="4">
        <v>7.15</v>
      </c>
    </row>
    <row r="34" spans="1:14" x14ac:dyDescent="0.25">
      <c r="G34" t="s">
        <v>6</v>
      </c>
      <c r="I34" t="s">
        <v>9</v>
      </c>
    </row>
    <row r="35" spans="1:14" x14ac:dyDescent="0.25">
      <c r="E35" t="s">
        <v>7</v>
      </c>
      <c r="G35">
        <f xml:space="preserve"> (B15-B14)/(A15-A14)</f>
        <v>1.1799999999999997</v>
      </c>
      <c r="I35">
        <f>B14-(G35*A14)</f>
        <v>-0.23419999999999952</v>
      </c>
    </row>
    <row r="36" spans="1:14" x14ac:dyDescent="0.25">
      <c r="E36" t="s">
        <v>8</v>
      </c>
      <c r="G36">
        <f>(B11-B10)/(A11-A10)</f>
        <v>0.82000000000000028</v>
      </c>
      <c r="I36">
        <f>B10-(G36*A10)</f>
        <v>0.23419999999999863</v>
      </c>
    </row>
    <row r="37" spans="1:14" x14ac:dyDescent="0.25">
      <c r="E37" t="s">
        <v>2</v>
      </c>
      <c r="G37">
        <f>(B16-B15)/(A16-A15)</f>
        <v>1.0934959349593498</v>
      </c>
      <c r="I37">
        <f>B16-(G37*A16)</f>
        <v>0.17150406504064897</v>
      </c>
    </row>
    <row r="38" spans="1:14" x14ac:dyDescent="0.25">
      <c r="E38" t="s">
        <v>3</v>
      </c>
      <c r="G38">
        <f>(B12-B11)/(A12-A11)</f>
        <v>0.90650406504065029</v>
      </c>
      <c r="I38">
        <f>B12-(G38*A12)</f>
        <v>-0.17150406504064986</v>
      </c>
    </row>
    <row r="40" spans="1:14" x14ac:dyDescent="0.25">
      <c r="A40" s="4" t="s">
        <v>20</v>
      </c>
    </row>
    <row r="41" spans="1:14" x14ac:dyDescent="0.25">
      <c r="B41" s="1" t="s">
        <v>11</v>
      </c>
      <c r="C41" s="5">
        <f>C21</f>
        <v>4.6900000000000004</v>
      </c>
      <c r="D41" t="s">
        <v>17</v>
      </c>
      <c r="H41" s="6">
        <f>(G35*C21)+I35-C21</f>
        <v>0.60999999999999943</v>
      </c>
      <c r="I41" s="4" t="s">
        <v>12</v>
      </c>
      <c r="J41" t="s">
        <v>13</v>
      </c>
      <c r="K41" s="7">
        <f>C21-H41</f>
        <v>4.080000000000001</v>
      </c>
      <c r="L41" s="5" t="s">
        <v>14</v>
      </c>
      <c r="M41" s="6">
        <f>C21+H41</f>
        <v>5.3</v>
      </c>
      <c r="N41" s="4" t="s">
        <v>12</v>
      </c>
    </row>
    <row r="42" spans="1:14" x14ac:dyDescent="0.25">
      <c r="B42" s="1" t="s">
        <v>11</v>
      </c>
      <c r="C42" s="5">
        <f>C28</f>
        <v>7.15</v>
      </c>
      <c r="D42" t="s">
        <v>17</v>
      </c>
      <c r="H42" s="6">
        <f>(G37*C28)+I37-C28</f>
        <v>0.83999999999999986</v>
      </c>
      <c r="I42" s="4" t="s">
        <v>12</v>
      </c>
      <c r="J42" t="s">
        <v>13</v>
      </c>
      <c r="K42" s="7">
        <f>C28-H42</f>
        <v>6.3100000000000005</v>
      </c>
      <c r="L42" s="5" t="s">
        <v>14</v>
      </c>
      <c r="M42" s="6">
        <f>C28+H42</f>
        <v>7.99</v>
      </c>
      <c r="N42" s="4" t="s">
        <v>12</v>
      </c>
    </row>
  </sheetData>
  <pageMargins left="0.7" right="0.7" top="0.75" bottom="0.75" header="0.3" footer="0.3"/>
  <pageSetup orientation="portrait" r:id="rId1"/>
  <ignoredErrors>
    <ignoredError sqref="I36:I3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gethoma</dc:creator>
  <cp:lastModifiedBy>Theresa Sarni (s)</cp:lastModifiedBy>
  <cp:lastPrinted>2015-04-27T20:14:02Z</cp:lastPrinted>
  <dcterms:created xsi:type="dcterms:W3CDTF">2015-04-27T14:53:58Z</dcterms:created>
  <dcterms:modified xsi:type="dcterms:W3CDTF">2017-11-27T15:23:36Z</dcterms:modified>
</cp:coreProperties>
</file>